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REJO\Downloads\thelucidstem\teach\a-level-9702-scheme-of-work\"/>
    </mc:Choice>
  </mc:AlternateContent>
  <xr:revisionPtr revIDLastSave="0" documentId="13_ncr:1_{39447845-89E1-4F4F-9D35-9074FBBD80F4}" xr6:coauthVersionLast="47" xr6:coauthVersionMax="47" xr10:uidLastSave="{00000000-0000-0000-0000-000000000000}"/>
  <bookViews>
    <workbookView xWindow="-98" yWindow="-98" windowWidth="21795" windowHeight="12975" tabRatio="500" activeTab="2" xr2:uid="{00000000-000D-0000-FFFF-FFFF00000000}"/>
  </bookViews>
  <sheets>
    <sheet name="Read me" sheetId="1" r:id="rId1"/>
    <sheet name="Scheme of work" sheetId="2" r:id="rId2"/>
    <sheet name="Assessment map" sheetId="3" r:id="rId3"/>
  </sheets>
  <definedNames>
    <definedName name="_xlnm._FilterDatabase" localSheetId="1" hidden="1">'Scheme of work'!$A$2:$N$27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6" i="3" l="1"/>
  <c r="D6" i="3" s="1"/>
  <c r="C5" i="3"/>
  <c r="D5" i="3" s="1"/>
  <c r="C4" i="3"/>
  <c r="D4" i="3" s="1"/>
  <c r="F28" i="2"/>
</calcChain>
</file>

<file path=xl/sharedStrings.xml><?xml version="1.0" encoding="utf-8"?>
<sst xmlns="http://schemas.openxmlformats.org/spreadsheetml/2006/main" count="391" uniqueCount="318">
  <si>
    <t>A-Level Physics 9702: Two-Year Scheme of Work</t>
  </si>
  <si>
    <t>A linear AS-then-A2 sequence with practical and mathematical skills built into every topic, taught visual-first and cooperatively.</t>
  </si>
  <si>
    <t>HOW IT WORKS</t>
  </si>
  <si>
    <t>Built around the Cambridge guidance of roughly 180 guided-learning hours for AS Level and roughly 360 for the full A Level. Lesson counts below are editable suggestions sized to that guidance. Practical-skills clinics, revision and mock cycles sit on top of the content lessons shown.</t>
  </si>
  <si>
    <t>LINEAR AND TWO-YEAR</t>
  </si>
  <si>
    <t>Linear and two-year: AS Level is Year 1 (topics 1 to 11); the full A Level adds the A2 topics (12 to 25) in Year 2. AS Level content is assumed knowledge throughout A2, so it is deliberately rehearsed inside later topics rather than re-taught.</t>
  </si>
  <si>
    <t>ASSESSMENT ROUTES</t>
  </si>
  <si>
    <t>AS Level: Paper 1 (Multiple Choice), Paper 2 (AS Structured Questions), Paper 3 (Advanced Practical Skills). Full A Level adds Paper 4 (A Level Structured Questions) and Paper 5 (Planning, Analysis and Evaluation). Practical skills run through P3 (hands-on) and P5 (planning and analysis).</t>
  </si>
  <si>
    <t>ORIGINALITY</t>
  </si>
  <si>
    <t>Original structuring and wording by the author. No Cambridge syllabus text, learning outcomes or published scheme-of-work content is reproduced verbatim.</t>
  </si>
  <si>
    <t>ACTIVE-LEARNING KEY</t>
  </si>
  <si>
    <t>Jigsaw-IV</t>
  </si>
  <si>
    <t>Expert groups each master one sub-topic, then teach home groups, with added accountability and a quiz step. Used where a topic splits cleanly into parts.</t>
  </si>
  <si>
    <t>Numbered Heads Together</t>
  </si>
  <si>
    <t>Group solves together; a random number is called so any member must explain. Good for multi-step calculations.</t>
  </si>
  <si>
    <t>Think-Pair-Share</t>
  </si>
  <si>
    <t>Individual think time, then pair, then share. Quick, low-stakes reasoning.</t>
  </si>
  <si>
    <t>Round Robin</t>
  </si>
  <si>
    <t>Each member contributes one item in turn. Good for lists and comparisons.</t>
  </si>
  <si>
    <t>Structured academic controversy</t>
  </si>
  <si>
    <t>Groups argue one side, swap, then reach a shared position. For evaluation and debate.</t>
  </si>
  <si>
    <t>Compare-and-contrast retrieval</t>
  </si>
  <si>
    <t>Deliberately teaching the three fields side by side to force connection and recall.</t>
  </si>
  <si>
    <t>Predict-observe-explain</t>
  </si>
  <si>
    <t>Commit to a prediction, observe, then reconcile. For demonstrations and practicals.</t>
  </si>
  <si>
    <t>SPACING AND RETRIEVAL BY YEAR</t>
  </si>
  <si>
    <t>AS Level (Year 1)</t>
  </si>
  <si>
    <t>Vectors, units and uncertainties from Topic 1 recur in every practical and structured answer, so run an uncertainties routine from week one. Reuse kinematics graphs inside dynamics and energy, and again in oscillations next year. Resistivity and circuit rules (Topics 9 and 10) return in capacitance and alternating current. Close AS by rehearsing Paper 3 graph-and-gradient technique across mechanics, electricity and an unfamiliar context.</t>
  </si>
  <si>
    <t>A2 Level (Year 2)</t>
  </si>
  <si>
    <t>Treat the three fields (gravitational, electric, magnetic) as one family: same inverse-square form, same field-and-potential pairing, taught with deliberate compare-and-contrast retrieval. Carry simple-harmonic language into alternating current and quantum. Bring AS energy, momentum and waves back inside circular motion, photons and nuclear binding energy. Build Paper 5 planning and log-linearisation from the first A2 practical, not the final term.</t>
  </si>
  <si>
    <t>A-Level Physics 9702: Two-Year Scheme of Work  (editable working grid)</t>
  </si>
  <si>
    <t>No</t>
  </si>
  <si>
    <t>Stage</t>
  </si>
  <si>
    <t>Topic</t>
  </si>
  <si>
    <t>Year / Term</t>
  </si>
  <si>
    <t>Stage / papers</t>
  </si>
  <si>
    <t>Lessons</t>
  </si>
  <si>
    <t>Learning intentions</t>
  </si>
  <si>
    <t>Key visual / model</t>
  </si>
  <si>
    <t>Cooperative structure</t>
  </si>
  <si>
    <t>Practical skill (P3/P5)</t>
  </si>
  <si>
    <t>Maths skill</t>
  </si>
  <si>
    <t>Examiner note / misconception</t>
  </si>
  <si>
    <t>Assessment point</t>
  </si>
  <si>
    <t>Resources</t>
  </si>
  <si>
    <t>1. AS Level (Year 1)</t>
  </si>
  <si>
    <t>Physical quantities and units</t>
  </si>
  <si>
    <t>Y1 T1</t>
  </si>
  <si>
    <t>AS / Papers 1, 2, 3</t>
  </si>
  <si>
    <t>I can use SI base units and check equations by homogeneity. I can combine and resolve vectors. I can estimate, express and combine uncertainties in a measured result.</t>
  </si>
  <si>
    <t>A units-and-dimensions wall, a vector triangle for adding and resolving, and a single plotted point shown with its uncertainty bar.</t>
  </si>
  <si>
    <t>Measurement carousel across instruments, then Numbered Heads Together on homogeneity checks and uncertainty combination.</t>
  </si>
  <si>
    <t>P3: repeat readings, estimate absolute and percentage uncertainty, and propagate it through a calculated quantity.</t>
  </si>
  <si>
    <t>SI prefixes, homogeneity of units, vector resolution with trigonometry, absolute, fractional and percentage uncertainty, combining uncertainties.</t>
  </si>
  <si>
    <t>Homogeneity shows an equation can be right, not that it is. Percentage uncertainties add for products and quotients; absolute uncertainties add for sums. Significant figures follow the data, not the calculator.</t>
  </si>
  <si>
    <t>P1 (MCQ) and P2 (structured); the uncertainty routine runs straight into P3.</t>
  </si>
  <si>
    <t>IOP Spark units and uncertainties; PhET Vector Addition; vernier and micrometer for precision practice.</t>
  </si>
  <si>
    <t>Kinematics</t>
  </si>
  <si>
    <t>I can use the equations of motion for constant acceleration. I can interpret and sketch displacement-time and velocity-time graphs. I can analyse projectiles by treating horizontal and vertical motion independently.</t>
  </si>
  <si>
    <t>Paired motion graphs reused from earlier study, plus a projectile path split into independent horizontal and vertical component arrows.</t>
  </si>
  <si>
    <t>Jigsaw-IV on the equations of motion and projectile components; pairs-check on gradients and areas.</t>
  </si>
  <si>
    <t>P3: time a falling or rolling object with light gates and determine g from a gradient with its uncertainty.</t>
  </si>
  <si>
    <t>Equation-of-motion algebra, gradient as velocity and acceleration, area as displacement, resolving initial velocity, quadratics for time of flight.</t>
  </si>
  <si>
    <t>Keep one consistent sign for downward throughout a projectile. Horizontal and vertical motion share only the time. A gradient needs a large triangle, not two close points.</t>
  </si>
  <si>
    <t>P1 and P2; g by free fall is a classic P3 context.</t>
  </si>
  <si>
    <t>PhET Projectile Motion; PhET Moving Man; IOP Spark kinematics; light gates and data logger.</t>
  </si>
  <si>
    <t>Dynamics</t>
  </si>
  <si>
    <t>I can apply Newton's three laws and use F = ma with a resultant force. I can define momentum and apply its conservation, distinguishing elastic and inelastic collisions. I can relate force to rate of change of momentum.</t>
  </si>
  <si>
    <t>A free-body diagram sequence plus a before-and-after momentum strip for collisions, drawn with vectors to scale.</t>
  </si>
  <si>
    <t>Think-Pair-Share on free-body diagrams, a collision card-sort into elastic and inelastic, then Numbered Heads Together on momentum problems.</t>
  </si>
  <si>
    <t>P3: investigate Newton's second law or momentum conservation with trolleys and light gates.</t>
  </si>
  <si>
    <t>F = ma, momentum products with sign, F = change in momentum over time, simultaneous equations for collisions, relative speeds of approach and separation.</t>
  </si>
  <si>
    <t>Momentum is a vector; direction and sign decide the answer. In an inelastic collision momentum is conserved but kinetic energy is not. Define the system before applying conservation.</t>
  </si>
  <si>
    <t>P1 and P2; trolley collisions appear in P3.</t>
  </si>
  <si>
    <t>PhET Forces and Motion Basics; PhET Collision Lab; IOP Spark momentum; trolleys and light gates.</t>
  </si>
  <si>
    <t>Forces, density and pressure</t>
  </si>
  <si>
    <t>Y1 T2</t>
  </si>
  <si>
    <t>I can find the moment of a force and apply the principle of moments and the conditions for equilibrium. I can use density and pressure, including pressure in a fluid. I can explain the origin of upthrust.</t>
  </si>
  <si>
    <t>An equilibrium diagram with a closed vector triangle for three forces, beside a column-of-fluid pressure sketch.</t>
  </si>
  <si>
    <t>Pairs build and resolve equilibrium problems; Round Robin on real structures and where their moments balance.</t>
  </si>
  <si>
    <t>P3: balance a loaded beam to find an unknown force or centre of gravity; measure density of solids and liquids.</t>
  </si>
  <si>
    <t>Moment = force times perpendicular distance, closure of a vector triangle, p = F over A, p = rho g h, resolving forces into components.</t>
  </si>
  <si>
    <t>For three forces in equilibrium the vectors form a closed triangle. Perpendicular distance is to the line of action. State both conditions: zero resultant force and zero resultant moment.</t>
  </si>
  <si>
    <t>P1 and P2; beam balance and density work appear in P3.</t>
  </si>
  <si>
    <t>PhET Balancing Act; PhET Under Pressure; IOP Spark equilibrium; metre rule and masses.</t>
  </si>
  <si>
    <t>Work, energy and power</t>
  </si>
  <si>
    <t>I can calculate work done, including by a force at an angle. I can apply conservation of energy and find kinetic and potential energy. I can calculate power and efficiency and use the area under a force-distance graph.</t>
  </si>
  <si>
    <t>A Sankey flow for a real device plus a force-distance graph with the area shaded as work done.</t>
  </si>
  <si>
    <t>Jigsaw on work, energy and power with a shared device-analysis wall; structured academic controversy on efficiency claims.</t>
  </si>
  <si>
    <t>P3: determine the efficiency of a small motor or power developed climbing stairs; energy from a spring by area under a graph.</t>
  </si>
  <si>
    <t>W = F s cos(theta), KE = half m v squared, GPE = m g h, P = F v and P = W over t, efficiency as a ratio, area under a graph.</t>
  </si>
  <si>
    <t>Only the component of force along the displacement does work. Efficiency cannot exceed one. Watch the cosine term when force and motion differ in direction.</t>
  </si>
  <si>
    <t>P1 and P2; efficiency and force-distance graphs appear in P3.</t>
  </si>
  <si>
    <t>PhET Energy Skate Park; IOP Spark energy; motor and masses; force sensor.</t>
  </si>
  <si>
    <t>Deformation of solids</t>
  </si>
  <si>
    <t>I can describe elastic and plastic behaviour and use Hooke's law. I can calculate stress, strain and the Young modulus. I can find elastic strain energy from a force-extension graph.</t>
  </si>
  <si>
    <t>A force-extension graph with the elastic limit and limit of proportionality marked, area shaded as strain energy, beside a stress-strain sketch.</t>
  </si>
  <si>
    <t>Pairs-check on Young modulus calculations; Jigsaw on elastic, plastic and brittle behaviour with material examples.</t>
  </si>
  <si>
    <t>P3: measure the Young modulus of a wire; extension of a spring to find energy stored.</t>
  </si>
  <si>
    <t>Stress = F over A, strain = extension over original length, E = stress over strain, area under force-extension as energy, gradient of stress-strain.</t>
  </si>
  <si>
    <t>Strain is a ratio with no unit. The Young modulus is the gradient of the linear stress-strain region, not a single point. Use the original length, not the extended length.</t>
  </si>
  <si>
    <t>P1 and P2; the Young modulus wire experiment is a staple P3.</t>
  </si>
  <si>
    <t>IOP Spark Young modulus; PhET Hooke's Law; wire, weights, metre rule and micrometer.</t>
  </si>
  <si>
    <t>Waves</t>
  </si>
  <si>
    <t>I can describe progressive transverse and longitudinal waves and use the wave equation. I can relate intensity to amplitude. I can use the Doppler effect for a moving source and describe polarisation.</t>
  </si>
  <si>
    <t>A labelled progressive wave reused across the wave topics, plus a polarising-filter diagram and a Doppler wavefront sketch.</t>
  </si>
  <si>
    <t>Jigsaw-IV across wave properties, intensity, Doppler and polarisation, each group producing a worked diagram.</t>
  </si>
  <si>
    <t>P3: measure the speed of sound or a wave on a string; investigate intensity against distance.</t>
  </si>
  <si>
    <t>v = f lambda, intensity proportional to amplitude squared, Doppler shift for a moving source, inverse-square for intensity.</t>
  </si>
  <si>
    <t>Frequency is fixed by the source; only speed and wavelength change in a new medium. Intensity goes as amplitude squared, a frequent slip. Polarisation is evidence that light is transverse.</t>
  </si>
  <si>
    <t>P1 and P2; wave speed and intensity appear in P3.</t>
  </si>
  <si>
    <t>PhET Wave on a String; PhET Waves Intro; IOP Spark waves; signal generator and oscilloscope.</t>
  </si>
  <si>
    <t>Superposition</t>
  </si>
  <si>
    <t>I can describe interference and its conditions. I can use the double-slit and diffraction-grating relationships. I can describe stationary waves and locate nodes and antinodes. I can describe diffraction.</t>
  </si>
  <si>
    <t>A two-source interference pattern with path differences labelled, beside a stationary wave showing fixed nodes and antinodes.</t>
  </si>
  <si>
    <t>Predict-observe-explain at the ripple tank; Jigsaw on two-slit, grating and stationary waves with a shared formula card.</t>
  </si>
  <si>
    <t>P3: double-slit interference to find wavelength; stationary waves on a string or in air to find wave speed.</t>
  </si>
  <si>
    <t>lambda = a x over D, d sin(theta) = n lambda, node to node is half a wavelength, path difference in whole and half wavelengths.</t>
  </si>
  <si>
    <t>Coherence and a constant phase relationship are required for a stable pattern. For the grating, check that the order does not exceed the maximum. Distinguish nodes (no displacement) from antinodes.</t>
  </si>
  <si>
    <t>P1 and P2; double-slit and stationary waves are common P3 experiments.</t>
  </si>
  <si>
    <t>PhET Wave Interference; IOP Spark superposition; laser and double slit with safety; diffraction grating.</t>
  </si>
  <si>
    <t>Electricity</t>
  </si>
  <si>
    <t>Y1 T3</t>
  </si>
  <si>
    <t>I can define charge, current, potential difference and resistance and use them. I can use resistivity and interpret current-voltage characteristics. I can explain current as drift of charge carriers.</t>
  </si>
  <si>
    <t>A charge-carrier drift cartoon mapped onto a wire, plus three I-V characteristics (resistor, filament lamp, diode) on shared axes.</t>
  </si>
  <si>
    <t>Jigsaw-IV on current, p.d., resistance and resistivity; pairs-check on resistivity calculations.</t>
  </si>
  <si>
    <t>P3: measure the resistivity of a wire; obtain I-V characteristics for a component.</t>
  </si>
  <si>
    <t>I = Q over t, V = W over Q, R = V over I, resistivity rho = R A over L, gradient and reciprocal gradient as resistance.</t>
  </si>
  <si>
    <t>A filament lamp curve bends because resistance rises with temperature. Resistivity is a material property; resistance depends on dimensions. Area uses the radius, so square it and convert units.</t>
  </si>
  <si>
    <t>P1 and P2; resistivity is a classic P3.</t>
  </si>
  <si>
    <t>PhET Circuit Construction Kit (DC); IOP Spark resistance; resistance wire, micrometer, ammeter and voltmeter.</t>
  </si>
  <si>
    <t>D.C. circuits</t>
  </si>
  <si>
    <t>I can apply Kirchhoff's laws as conservation of charge and energy. I can combine resistors in series and parallel. I can analyse potential dividers and the effect of internal resistance and e.m.f.</t>
  </si>
  <si>
    <t>A circuit annotated with currents at a junction and voltages around a loop, beside a potential divider with the output traced as the slider moves.</t>
  </si>
  <si>
    <t>Numbered Heads Together on Kirchhoff problems; pairs build and test potential dividers with an LDR or thermistor.</t>
  </si>
  <si>
    <t>P3: determine internal resistance and e.m.f. of a cell from a voltage-current graph; potential-divider investigation.</t>
  </si>
  <si>
    <t>Kirchhoff loop and junction equations, series and parallel combination, V = E minus I r, ratio reasoning in dividers, gradient as negative internal resistance.</t>
  </si>
  <si>
    <t>e.m.f. is energy per unit charge supplied; terminal p.d. is less by the lost volts I r. Combined parallel resistance is below the smallest resistor, a useful check. Track sign conventions around a loop.</t>
  </si>
  <si>
    <t>P1 and P2; internal resistance from a graph is a frequent P3.</t>
  </si>
  <si>
    <t>PhET Circuit Construction Kit (DC); IOP Spark circuits; cells, resistors, LDR and thermistor.</t>
  </si>
  <si>
    <t>Particle physics</t>
  </si>
  <si>
    <t>I can describe the nuclear atom and the evidence from alpha-particle scattering. I can use nucleon and proton numbers and describe isotopes. I can describe the basic quark model and balance decay equations.</t>
  </si>
  <si>
    <t>A scattering-evidence diagram (most pass, a few deflect strongly), beside a quark-content chart for the proton and neutron.</t>
  </si>
  <si>
    <t>Jigsaw on scattering evidence, particle families and decay equations; Round Robin building hadrons from quarks.</t>
  </si>
  <si>
    <t>P3-style: model scattering with a hidden-shape activity; analysis of given scattering data, with no live source.</t>
  </si>
  <si>
    <t>Balancing nucleon and charge numbers, quark-charge arithmetic in thirds, counting conserved quantities.</t>
  </si>
  <si>
    <t>Alpha scattering shows the nucleus is tiny, dense and positive. Charge and nucleon number are conserved in decay. Beta-minus decay turns a neutron into a proton plus an electron and an antineutrino.</t>
  </si>
  <si>
    <t>P1 and P2.</t>
  </si>
  <si>
    <t>PhET Rutherford Scattering; IOP Spark particle physics; particle and quark cards.</t>
  </si>
  <si>
    <t>2. A2 Level (Year 2)</t>
  </si>
  <si>
    <t>Motion in a circle</t>
  </si>
  <si>
    <t>Y2 T1</t>
  </si>
  <si>
    <t>A2 / Papers 4, 5</t>
  </si>
  <si>
    <t>I can use radians and angular speed. I can explain that circular motion requires a centripetal force directed to the centre. I can use centripetal acceleration and force.</t>
  </si>
  <si>
    <t>A circular path with the velocity drawn tangent and the centripetal force arrow to the centre at several points.</t>
  </si>
  <si>
    <t>Think-Pair-Share on what provides the centripetal force in different cases; Numbered Heads Together on calculations.</t>
  </si>
  <si>
    <t>P3/P5: whirling-bung investigation of force against speed; plan an experiment relating period to radius.</t>
  </si>
  <si>
    <t>Radians, omega = 2 pi over T, v = r omega, a = v squared over r = r omega squared, F = m v squared over r.</t>
  </si>
  <si>
    <t>There is no outward force; the centripetal force is the resultant of real forces. Speed is constant but velocity changes, so there is acceleration. Work in radians.</t>
  </si>
  <si>
    <t>P4; planning can feature in P5.</t>
  </si>
  <si>
    <t>IOP Spark circular motion; rubber bung and tube rig; PhET (motion).</t>
  </si>
  <si>
    <t>Gravitational fields</t>
  </si>
  <si>
    <t>I can use gravitational field strength and Newton's law of gravitation. I can describe field lines and gravitational potential. I can analyse orbits and use geostationary-orbit ideas.</t>
  </si>
  <si>
    <t>A radial field-line diagram with a potential well sketched beneath, set beside the electric-field diagram later for compare-and-contrast.</t>
  </si>
  <si>
    <t>Jigsaw on field strength, potential and orbits; a planned compare-and-contrast with electric fields for later retrieval.</t>
  </si>
  <si>
    <t>P5: analyse orbital data; plan to investigate a relationship using given large-scale data.</t>
  </si>
  <si>
    <t>F = G m1 m2 over r squared, g = F over m, potential negative and zero at infinity, v squared = G M over r for orbits, inverse-square reasoning.</t>
  </si>
  <si>
    <t>Gravitational potential is always negative and zero at infinity. Field strength is force per unit mass; do not confuse it with potential. A body's weight changes with distance from the centre.</t>
  </si>
  <si>
    <t>P4; data analysis in P5.</t>
  </si>
  <si>
    <t>PhET Gravity and Orbits; IOP Spark gravitation; orbital data set.</t>
  </si>
  <si>
    <t>Temperature</t>
  </si>
  <si>
    <t>I can describe thermal equilibrium and temperature scales. I can explain the thermodynamic (kelvin) scale and absolute zero. I can describe thermometers and judge their suitability.</t>
  </si>
  <si>
    <t>A thermometric-property chart linking a measurable quantity to temperature, beside the aligned Celsius and kelvin scales.</t>
  </si>
  <si>
    <t>Round Robin on thermometer types, ranges and sensitivities; pairs match property to thermometer.</t>
  </si>
  <si>
    <t>P3: calibrate a thermometric property against temperature and investigate its sensitivity.</t>
  </si>
  <si>
    <t>T in kelvin = theta in Celsius plus 273.15, linear calibration, interpolation on a calibration graph.</t>
  </si>
  <si>
    <t>Thermal equilibrium means no net energy flow, not equal energy. Absolute zero is the lower limit of the kelvin scale. Justify a chosen property as linear, sensitive and wide-ranging.</t>
  </si>
  <si>
    <t>P4.</t>
  </si>
  <si>
    <t>IOP Spark temperature; thermometers and data logger.</t>
  </si>
  <si>
    <t>Ideal gases</t>
  </si>
  <si>
    <t>I can use the gas laws and the equation of state. I can relate pressure to molecular motion with kinetic theory. I can link the mean kinetic energy of molecules to temperature.</t>
  </si>
  <si>
    <t>A particle-in-a-box pressure model with momentum-change arrows at the wall, beside p-V and p-T graphs.</t>
  </si>
  <si>
    <t>Jigsaw on the three gas laws and the kinetic model; Numbered Heads Together on equation-of-state calculations.</t>
  </si>
  <si>
    <t>P3: investigate Boyle's law or pressure against temperature for a fixed mass of gas.</t>
  </si>
  <si>
    <t>p V = n R T, p V = N k T, p = one third (N m over V) mean square speed, mean KE proportional to T, moles.</t>
  </si>
  <si>
    <t>Use kelvin in every gas calculation. The mean square speed is not the square of the mean speed. State the ideal-gas assumptions when asked.</t>
  </si>
  <si>
    <t>P4; gas-law experiments appear in P3.</t>
  </si>
  <si>
    <t>PhET Gas Properties; IOP Spark gases; Boyle's law apparatus.</t>
  </si>
  <si>
    <t>Thermodynamics</t>
  </si>
  <si>
    <t>I can use specific heat capacity and specific latent heat. I can define internal energy as the sum of random molecular kinetic and potential energies. I can apply the first law of thermodynamics.</t>
  </si>
  <si>
    <t>A first-law balance diagram (heating, work done, change in internal energy) with signs, beside a heating curve with plateaus.</t>
  </si>
  <si>
    <t>Pairs-check on calorimetry; Round Robin applying the first law to compression and heating cases.</t>
  </si>
  <si>
    <t>P3: measure specific heat capacity or specific latent heat electrically, accounting for heat loss.</t>
  </si>
  <si>
    <t>Q = m c change in T, Q = m L, first law as change in internal energy = heating plus work done on the system, energy bookkeeping.</t>
  </si>
  <si>
    <t>Internal energy includes molecular potential energy, so it is not purely kinetic. Fix the sign convention for work done on versus by the gas and keep it. Temperature stays constant during a change of state.</t>
  </si>
  <si>
    <t>P4; calorimetry appears in P3.</t>
  </si>
  <si>
    <t>IOP Spark thermodynamics; immersion heater and calorimeter; data logger.</t>
  </si>
  <si>
    <t>Oscillations</t>
  </si>
  <si>
    <t>Y2 T2</t>
  </si>
  <si>
    <t>I can define simple harmonic motion and use its equations. I can interpret displacement, velocity and acceleration graphs. I can describe energy in SHM and explain free, damped and forced oscillations and resonance.</t>
  </si>
  <si>
    <t>The SHM trio of graphs (displacement, velocity, acceleration) stacked and phase-aligned, beside a resonance peak with damping curves.</t>
  </si>
  <si>
    <t>Jigsaw-IV on SHM equations, energy, damping and resonance; predict-observe-explain with a mass-spring and a pendulum.</t>
  </si>
  <si>
    <t>P3/P5: measure the period of a mass-spring or pendulum to find a constant; plan a resonance investigation.</t>
  </si>
  <si>
    <t>a = minus omega squared x, x = x0 sin(omega t), v = omega root(x0 squared minus x squared), period relationships, energy proportional to amplitude squared.</t>
  </si>
  <si>
    <t>Acceleration is proportional to displacement and opposite in direction: the defining condition. Maximum speed is at equilibrium, maximum acceleration at the extremes. Resonance occurs when the driving frequency matches the natural frequency.</t>
  </si>
  <si>
    <t>P4; period experiments in P3, resonance planning in P5.</t>
  </si>
  <si>
    <t>PhET Masses and Springs; PhET Pendulum Lab; IOP Spark simple harmonic motion.</t>
  </si>
  <si>
    <t>Electric fields</t>
  </si>
  <si>
    <t>I can use field strength for uniform and radial fields and Coulomb's law. I can describe field lines and electric potential. I can compare electric and gravitational fields deliberately.</t>
  </si>
  <si>
    <t>Radial and uniform field-line diagrams placed beside the gravitational equivalents, with the inverse-square parallel called out.</t>
  </si>
  <si>
    <t>Structured compare-and-contrast (electric versus gravitational) retrieval; Numbered Heads Together on Coulomb's law problems.</t>
  </si>
  <si>
    <t>P3/P5: investigate the field between parallel plates qualitatively; analysis of field-related data.</t>
  </si>
  <si>
    <t>E = F over q, E = V over d for a uniform field, F = Q1 Q2 over (4 pi epsilon r squared), radial field and potential, inverse-square reasoning.</t>
  </si>
  <si>
    <t>Electric potential can be positive or negative, unlike gravitational potential which is always negative. Field strength is a vector, potential a scalar. The parallel-plate field is uniform; the point-charge field is radial.</t>
  </si>
  <si>
    <t>PhET Charges and Fields; IOP Spark electric fields; field-line plotting kit.</t>
  </si>
  <si>
    <t>Capacitance</t>
  </si>
  <si>
    <t>I can define capacitance and use it. I can combine capacitors in series and parallel. I can find the energy stored and analyse charge and discharge through a resistor.</t>
  </si>
  <si>
    <t>A discharge curve (exponential decay) with the time constant marked, beside the log-linear straight line used to find it.</t>
  </si>
  <si>
    <t>Pairs-check on combination problems; Jigsaw on charge, energy and discharge with a shared exponential-graph card.</t>
  </si>
  <si>
    <t>P3/P5: measure the time constant of an RC circuit by discharge; linearise the exponential with logarithms.</t>
  </si>
  <si>
    <t>C = Q over V, parallel adds and series combines reciprocally, energy = half Q V, V = V0 exp(minus t over R C), natural-log linearisation to find R C from a gradient.</t>
  </si>
  <si>
    <t>Capacitors add in parallel and combine reciprocally in series, the opposite of resistors. The time constant R C is the time to fall to about 37 per cent. Take natural logs to straighten the decay.</t>
  </si>
  <si>
    <t>P4; the discharge experiment and log-linearisation suit P3 and P5.</t>
  </si>
  <si>
    <t>IOP Spark capacitors; capacitor, resistor and data logger; spreadsheet for natural-log plots.</t>
  </si>
  <si>
    <t>Magnetic fields</t>
  </si>
  <si>
    <t>I can describe magnetic fields and the force on a current and on a moving charge. I can use the fields of wires and solenoids. I can describe electromagnetic induction and use Faraday's and Lenz's laws.</t>
  </si>
  <si>
    <t>Fleming's left-hand rule as a labelled hand for the motor force, beside a flux-change diagram with the induced current opposing the change.</t>
  </si>
  <si>
    <t>Kinesthetic modelling of the left-hand rule; Jigsaw on force on a current, force on a charge, and induction.</t>
  </si>
  <si>
    <t>P3/P5: measure the force on a current-carrying wire with a balance; plan an induction investigation.</t>
  </si>
  <si>
    <t>F = B I L sin(theta), F = B Q v, flux = B A, induced e.m.f. = minus rate of change of flux linkage, gradient analysis.</t>
  </si>
  <si>
    <t>Force, field and current are mutually perpendicular; only the perpendicular field component counts. Lenz's law gives direction by opposing the change. Distinguish flux from flux linkage (times the number of turns).</t>
  </si>
  <si>
    <t>P4; force on a wire in P3, induction planning in P5.</t>
  </si>
  <si>
    <t>PhET Faraday's Law; IOP Spark magnetic fields; current balance, coils and magnets.</t>
  </si>
  <si>
    <t>Alternating currents</t>
  </si>
  <si>
    <t>Y2 T3</t>
  </si>
  <si>
    <t>I can describe sinusoidal a.c. and use peak and root-mean-square values. I can use period and frequency from a trace. I can describe rectification and smoothing.</t>
  </si>
  <si>
    <t>A sinusoid with peak and r.m.s. levels marked, beside half-wave and full-wave rectified traces with a smoothing capacitor added.</t>
  </si>
  <si>
    <t>Think-Pair-Share interpreting a.c. traces; Round Robin on where r.m.s. matters in real devices.</t>
  </si>
  <si>
    <t>P3/P5: investigate rectification on an oscilloscope; analyse smoothing against capacitance.</t>
  </si>
  <si>
    <t>r.m.s. = peak over root two, mean power for a.c., reading period and amplitude from a trace, frequency from period.</t>
  </si>
  <si>
    <t>The r.m.s. value gives the same heating as a steady d.c. current; the root-two factor holds for a sinusoid only. A full-wave rectifier uses a bridge of four diodes. Smoothing reduces ripple, it does not remove it.</t>
  </si>
  <si>
    <t>P4; rectification and smoothing suit P3 and P5.</t>
  </si>
  <si>
    <t>IOP Spark alternating current; oscilloscope, diodes and capacitor; signal generator.</t>
  </si>
  <si>
    <t>Quantum physics</t>
  </si>
  <si>
    <t>I can use the photon model and explain the photoelectric effect. I can use photon energy and work function. I can describe wave-particle duality and line spectra from energy levels.</t>
  </si>
  <si>
    <t>A photoelectric diagram showing one photon ejecting one electron, beside an energy-level ladder with transitions producing spectral lines.</t>
  </si>
  <si>
    <t>Jigsaw-IV on photons, the photoelectric effect, duality and spectra; predict-observe-explain on the threshold frequency.</t>
  </si>
  <si>
    <t>P3/P5: estimate the Planck constant from LED threshold voltages; analyse a photoelectric data set.</t>
  </si>
  <si>
    <t>E = h f = h c over lambda, photoelectric equation h f = work function plus maximum KE, de Broglie lambda = h over p, energy-level differences.</t>
  </si>
  <si>
    <t>Intensity changes the number of photons, not their energy: a frequent confusion. Below the threshold frequency there is no emission whatever the intensity. Photon energy equals the difference between two energy levels.</t>
  </si>
  <si>
    <t>P4; the LED Planck-constant experiment suits P3 and P5.</t>
  </si>
  <si>
    <t>PhET Photoelectric Effect; IOP Spark quantum; LED kit; spectral tubes and grating.</t>
  </si>
  <si>
    <t>Nuclear physics</t>
  </si>
  <si>
    <t>I can use mass-energy equivalence and binding energy per nucleon. I can explain fission and fusion energetically. I can describe radioactive decay using activity, decay constant and half-life.</t>
  </si>
  <si>
    <t>The binding-energy-per-nucleon curve with the iron peak labelled, beside an exponential decay curve with successive half-lives.</t>
  </si>
  <si>
    <t>Jigsaw on binding energy, fission and fusion, and the decay laws; Numbered Heads Together on half-life problems.</t>
  </si>
  <si>
    <t>P3/P5: model decay with dice to build a half-life curve; analyse a decay data set with logarithms.</t>
  </si>
  <si>
    <t>E = m c squared, mass defect, A = lambda N, N = N0 exp(minus lambda t), half-life = ln two over lambda, log-linearisation.</t>
  </si>
  <si>
    <t>Both fission of heavy nuclei and fusion of light nuclei release energy because both raise binding energy per nucleon. Decay is random and spontaneous. The decay constant links to half-life through natural log two.</t>
  </si>
  <si>
    <t>P4; the decay model and log analysis suit P3 and P5.</t>
  </si>
  <si>
    <t>IOP Spark nuclear; binding-energy curve; dice for decay; natural-log plot spreadsheet.</t>
  </si>
  <si>
    <t>Medical physics</t>
  </si>
  <si>
    <t>I can describe ultrasound generation and imaging, including acoustic impedance. I can describe X-ray production, attenuation and imaging. I can describe PET scanning and tracers.</t>
  </si>
  <si>
    <t>An ultrasound reflection diagram at a tissue boundary with impedance labelled, beside an X-ray attenuation curve through tissue.</t>
  </si>
  <si>
    <t>Jigsaw on ultrasound, X-rays and PET; Round Robin matching technique to clinical use and risk.</t>
  </si>
  <si>
    <t>P3/P5: analyse attenuation or impedance data; evaluate imaging-method choices for a scenario.</t>
  </si>
  <si>
    <t>Acoustic impedance Z = rho c, intensity reflection coefficient, attenuation I = I0 exp(minus mu x), half-value thickness.</t>
  </si>
  <si>
    <t>A good acoustic match (gel) reduces reflection at the skin so ultrasound enters the body. X-ray attenuation is exponential with thickness. PET relies on positron-electron annihilation giving two opposite gamma photons.</t>
  </si>
  <si>
    <t>P4; attenuation analysis suits P5.</t>
  </si>
  <si>
    <t>IOP Spark medical physics; attenuation data; imaging case studies.</t>
  </si>
  <si>
    <t>Astronomy and cosmology</t>
  </si>
  <si>
    <t>I can use luminosity, radiant flux and standard candles. I can use Wien's law and Stefan's law for stars. I can describe redshift, Hubble's law and the Big Bang.</t>
  </si>
  <si>
    <t>A black-body spectrum shifting with temperature (Wien), beside a Hubble plot of recession speed against distance with a straight-line fit.</t>
  </si>
  <si>
    <t>Jigsaw on standard candles, stellar radiation laws and cosmological redshift; structured academic controversy on evidence for expansion.</t>
  </si>
  <si>
    <t>P5: analyse a recession-speed against distance data set to estimate the Hubble constant with uncertainty.</t>
  </si>
  <si>
    <t>Flux = luminosity over 4 pi d squared, Wien lambda-max times T = constant, L = 4 pi r squared sigma T to the fourth, redshift z = change in lambda over lambda, v = H0 d.</t>
  </si>
  <si>
    <t>Radiant flux falls as inverse-square with distance: the basis of standard candles. Greater redshift means greater recession speed and distance. The gradient of the Hubble plot is the Hubble constant.</t>
  </si>
  <si>
    <t>P4; Hubble-data analysis suits P5; end-of-course synthesis and mocks (P1 to P5).</t>
  </si>
  <si>
    <t>IOP Spark astrophysics; black-body and Hubble data sets; spectra images.</t>
  </si>
  <si>
    <t>Total lessons</t>
  </si>
  <si>
    <t>Time allocation and assessment map</t>
  </si>
  <si>
    <t>Lessons per year are summed live from the Scheme of work sheet; % of course is calculated. Cambridge guided-learning guidance is shown for comparison.</t>
  </si>
  <si>
    <t>#</t>
  </si>
  <si>
    <t>Year / stage</t>
  </si>
  <si>
    <t>% of course</t>
  </si>
  <si>
    <t>Cambridge guidance</t>
  </si>
  <si>
    <t>about 180 guided learning hours, topics 1 to 11</t>
  </si>
  <si>
    <t>about 180 further guided learning hours, topics 12 to 25</t>
  </si>
  <si>
    <t>Total content lessons</t>
  </si>
  <si>
    <t>Content lessons only. Add Paper 3 and Paper 5 practical-skills clinics, revision and mocks on top; the sequence front-loads content so the final term is free for synthesis and mocks.</t>
  </si>
  <si>
    <t>Assessment structure (Cambridge 9702)</t>
  </si>
  <si>
    <t>Paper</t>
  </si>
  <si>
    <t>Component</t>
  </si>
  <si>
    <t>Duration</t>
  </si>
  <si>
    <t>Marks</t>
  </si>
  <si>
    <t>Weighting and stage</t>
  </si>
  <si>
    <t>Paper 1</t>
  </si>
  <si>
    <t>Multiple Choice</t>
  </si>
  <si>
    <t>1 h 15 min</t>
  </si>
  <si>
    <t>40</t>
  </si>
  <si>
    <t>31% AS / 15.5% A Level  (AS)</t>
  </si>
  <si>
    <t>Paper 2</t>
  </si>
  <si>
    <t>AS Level Structured Questions</t>
  </si>
  <si>
    <t>60</t>
  </si>
  <si>
    <t>46% AS / 23% A Level  (AS)</t>
  </si>
  <si>
    <t>Paper 3</t>
  </si>
  <si>
    <t>Advanced Practical Skills</t>
  </si>
  <si>
    <t>2 h</t>
  </si>
  <si>
    <t>23% AS / 11.5% A Level  (AS)</t>
  </si>
  <si>
    <t>Paper 4</t>
  </si>
  <si>
    <t>A Level Structured Questions</t>
  </si>
  <si>
    <t>100</t>
  </si>
  <si>
    <t>38.5% A Level  (A2)</t>
  </si>
  <si>
    <t>Paper 5</t>
  </si>
  <si>
    <t>Planning, Analysis and Evaluation</t>
  </si>
  <si>
    <t>30</t>
  </si>
  <si>
    <t>11.5% A Level  (A2)</t>
  </si>
  <si>
    <t>TheLucidSTEM  /  thelucidstem.com/teach  /  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</si>
</sst>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charset val="1"/>
    </font>
    <font>
      <b/>
      <sz val="16"/>
      <color rgb="FF2D5F3F"/>
      <name val="Arial"/>
      <charset val="1"/>
    </font>
    <font>
      <i/>
      <sz val="11"/>
      <color rgb="FF4A4A5E"/>
      <name val="Arial"/>
      <charset val="1"/>
    </font>
    <font>
      <sz val="9"/>
      <color rgb="FF4A4A5E"/>
      <name val="Arial"/>
      <charset val="1"/>
    </font>
    <font>
      <b/>
      <sz val="10"/>
      <color rgb="FFB85C38"/>
      <name val="Arial"/>
      <charset val="1"/>
    </font>
    <font>
      <sz val="10"/>
      <color rgb="FF1A1A2E"/>
      <name val="Arial"/>
      <charset val="1"/>
    </font>
    <font>
      <b/>
      <sz val="11"/>
      <color rgb="FF2D5F3F"/>
      <name val="Arial"/>
      <charset val="1"/>
    </font>
    <font>
      <b/>
      <sz val="10"/>
      <color rgb="FF1A1A2E"/>
      <name val="Arial"/>
      <charset val="1"/>
    </font>
    <font>
      <sz val="10"/>
      <color rgb="FF4A4A5E"/>
      <name val="Arial"/>
      <charset val="1"/>
    </font>
    <font>
      <b/>
      <sz val="13"/>
      <color rgb="FFFAF7F2"/>
      <name val="Arial"/>
      <charset val="1"/>
    </font>
    <font>
      <b/>
      <sz val="10"/>
      <color rgb="FFFAF7F2"/>
      <name val="Arial"/>
      <charset val="1"/>
    </font>
    <font>
      <b/>
      <sz val="10"/>
      <color rgb="FF2D5F3F"/>
      <name val="Arial"/>
      <charset val="1"/>
    </font>
    <font>
      <sz val="9"/>
      <color rgb="FF1A1A2E"/>
      <name val="Arial"/>
      <charset val="1"/>
    </font>
    <font>
      <i/>
      <sz val="9"/>
      <color rgb="FF4A4A5E"/>
      <name val="Arial"/>
      <charset val="1"/>
    </font>
    <font>
      <b/>
      <sz val="9"/>
      <color rgb="FF2D5F3F"/>
      <name val="Arial"/>
      <charset val="1"/>
    </font>
  </fonts>
  <fills count="7">
    <fill>
      <patternFill patternType="none"/>
    </fill>
    <fill>
      <patternFill patternType="gray125"/>
    </fill>
    <fill>
      <patternFill patternType="solid">
        <fgColor rgb="FFF2EDE3"/>
        <bgColor rgb="FFF2EAE6"/>
      </patternFill>
    </fill>
    <fill>
      <patternFill patternType="solid">
        <fgColor rgb="FFEAF0EC"/>
        <bgColor rgb="FFF2EDE3"/>
      </patternFill>
    </fill>
    <fill>
      <patternFill patternType="solid">
        <fgColor rgb="FFF2EAE6"/>
        <bgColor rgb="FFF2EDE3"/>
      </patternFill>
    </fill>
    <fill>
      <patternFill patternType="solid">
        <fgColor rgb="FF2D5F3F"/>
        <bgColor rgb="FF4A4A5E"/>
      </patternFill>
    </fill>
    <fill>
      <patternFill patternType="solid">
        <fgColor rgb="FFC8A35B"/>
        <bgColor rgb="FFC0C0C0"/>
      </patternFill>
    </fill>
  </fills>
  <borders count="2">
    <border>
      <left/>
      <right/>
      <top/>
      <bottom/>
      <diagonal/>
    </border>
    <border>
      <left style="thin">
        <color rgb="FFE5DDD0"/>
      </left>
      <right style="thin">
        <color rgb="FFE5DDD0"/>
      </right>
      <top style="thin">
        <color rgb="FFE5DDD0"/>
      </top>
      <bottom style="thin">
        <color rgb="FFE5DDD0"/>
      </bottom>
      <diagonal/>
    </border>
  </borders>
  <cellStyleXfs count="1">
    <xf numFmtId="0" fontId="0" fillId="0" borderId="0"/>
  </cellStyleXfs>
  <cellXfs count="39">
    <xf numFmtId="0" fontId="0" fillId="0" borderId="0" xfId="0"/>
    <xf numFmtId="0" fontId="6" fillId="0" borderId="0" xfId="0" applyFont="1" applyAlignment="1">
      <alignment horizontal="left" vertical="top"/>
    </xf>
    <xf numFmtId="0" fontId="13" fillId="0" borderId="0" xfId="0" applyFont="1" applyAlignment="1">
      <alignment horizontal="left" vertical="top" wrapText="1"/>
    </xf>
    <xf numFmtId="0" fontId="9" fillId="5" borderId="0" xfId="0" applyFont="1" applyFill="1" applyAlignment="1">
      <alignment horizontal="left" vertical="top"/>
    </xf>
    <xf numFmtId="0" fontId="3" fillId="0" borderId="0" xfId="0" applyFont="1"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left" vertical="top" wrapText="1"/>
    </xf>
    <xf numFmtId="0" fontId="4" fillId="0" borderId="0" xfId="0" applyFont="1" applyAlignment="1">
      <alignment horizontal="left" vertical="top"/>
    </xf>
    <xf numFmtId="0" fontId="5" fillId="0" borderId="0" xfId="0" applyFont="1" applyAlignment="1">
      <alignment horizontal="left" vertical="top" wrapText="1"/>
    </xf>
    <xf numFmtId="0" fontId="6" fillId="0" borderId="0" xfId="0" applyFont="1" applyAlignment="1">
      <alignment horizontal="left" vertical="top" wrapText="1"/>
    </xf>
    <xf numFmtId="0" fontId="7"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10" fillId="5" borderId="1" xfId="0" applyFont="1" applyFill="1" applyBorder="1" applyAlignment="1">
      <alignment horizontal="center" vertical="top" wrapText="1"/>
    </xf>
    <xf numFmtId="0" fontId="11" fillId="3" borderId="1" xfId="0"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top" wrapText="1"/>
    </xf>
    <xf numFmtId="0" fontId="5" fillId="3" borderId="1" xfId="0" applyFont="1" applyFill="1" applyBorder="1" applyAlignment="1">
      <alignment horizontal="center" vertical="top" wrapText="1"/>
    </xf>
    <xf numFmtId="0" fontId="12" fillId="3" borderId="1" xfId="0" applyFont="1" applyFill="1" applyBorder="1" applyAlignment="1">
      <alignment horizontal="left" vertical="top" wrapText="1"/>
    </xf>
    <xf numFmtId="0" fontId="11" fillId="4"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5" fillId="4" borderId="1" xfId="0" applyFont="1" applyFill="1" applyBorder="1" applyAlignment="1">
      <alignment horizontal="center" vertical="top" wrapText="1"/>
    </xf>
    <xf numFmtId="0" fontId="12" fillId="4"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7" fillId="2" borderId="1" xfId="0" applyFont="1" applyFill="1" applyBorder="1" applyAlignment="1">
      <alignment horizontal="right" vertical="top" wrapText="1"/>
    </xf>
    <xf numFmtId="0" fontId="7" fillId="6"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4" borderId="1" xfId="0" applyFont="1" applyFill="1" applyBorder="1" applyAlignment="1">
      <alignment horizontal="left" vertical="top" wrapText="1"/>
    </xf>
    <xf numFmtId="164" fontId="5" fillId="4" borderId="1" xfId="0" applyNumberFormat="1" applyFont="1" applyFill="1" applyBorder="1" applyAlignment="1">
      <alignment horizontal="center" vertical="top" wrapText="1"/>
    </xf>
    <xf numFmtId="164" fontId="7" fillId="6" borderId="1" xfId="0" applyNumberFormat="1" applyFont="1" applyFill="1" applyBorder="1" applyAlignment="1">
      <alignment horizontal="center" vertical="top" wrapText="1"/>
    </xf>
    <xf numFmtId="0" fontId="14" fillId="3" borderId="1" xfId="0" applyFont="1" applyFill="1" applyBorder="1" applyAlignment="1">
      <alignment horizontal="center" vertical="top" wrapText="1"/>
    </xf>
    <xf numFmtId="0" fontId="12" fillId="3" borderId="1" xfId="0" applyFont="1" applyFill="1" applyBorder="1" applyAlignment="1">
      <alignment horizontal="center" vertical="top" wrapText="1"/>
    </xf>
    <xf numFmtId="0" fontId="14" fillId="4" borderId="1" xfId="0" applyFont="1" applyFill="1" applyBorder="1" applyAlignment="1">
      <alignment horizontal="center" vertical="top" wrapText="1"/>
    </xf>
    <xf numFmtId="0" fontId="12" fillId="4"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indexedColors>
      <rgbColor rgb="FF000000"/>
      <rgbColor rgb="FFFAF7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B85C38"/>
      <rgbColor rgb="FFF2EDE3"/>
      <rgbColor rgb="FFEAF0EC"/>
      <rgbColor rgb="FF660066"/>
      <rgbColor rgb="FFFF8080"/>
      <rgbColor rgb="FF0066CC"/>
      <rgbColor rgb="FFE5DDD0"/>
      <rgbColor rgb="FF000080"/>
      <rgbColor rgb="FFFF00FF"/>
      <rgbColor rgb="FFFFFF00"/>
      <rgbColor rgb="FF00FFFF"/>
      <rgbColor rgb="FF800080"/>
      <rgbColor rgb="FF800000"/>
      <rgbColor rgb="FF008080"/>
      <rgbColor rgb="FF0000FF"/>
      <rgbColor rgb="FF00CCFF"/>
      <rgbColor rgb="FFF2EAE6"/>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C8A35B"/>
      <rgbColor rgb="FF003366"/>
      <rgbColor rgb="FF339966"/>
      <rgbColor rgb="FF003300"/>
      <rgbColor rgb="FF2D5F3F"/>
      <rgbColor rgb="FF993300"/>
      <rgbColor rgb="FF993366"/>
      <rgbColor rgb="FF4A4A5E"/>
      <rgbColor rgb="FF1A1A2E"/>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2"/>
  <sheetViews>
    <sheetView showGridLines="0" topLeftCell="A10" zoomScaleNormal="100" workbookViewId="0">
      <selection activeCell="H9" sqref="H9"/>
    </sheetView>
  </sheetViews>
  <sheetFormatPr defaultColWidth="8.6640625" defaultRowHeight="14.25" x14ac:dyDescent="0.45"/>
  <cols>
    <col min="1" max="1" width="3" customWidth="1"/>
    <col min="2" max="2" width="30" customWidth="1"/>
    <col min="3" max="3" width="88" customWidth="1"/>
  </cols>
  <sheetData>
    <row r="2" spans="2:3" ht="19.7" customHeight="1" x14ac:dyDescent="0.45">
      <c r="B2" s="6" t="s">
        <v>0</v>
      </c>
      <c r="C2" s="6"/>
    </row>
    <row r="3" spans="2:3" ht="15" customHeight="1" x14ac:dyDescent="0.45">
      <c r="B3" s="5" t="s">
        <v>1</v>
      </c>
      <c r="C3" s="5"/>
    </row>
    <row r="4" spans="2:3" ht="15" customHeight="1" x14ac:dyDescent="0.45">
      <c r="B4" s="4" t="s">
        <v>317</v>
      </c>
      <c r="C4" s="4"/>
    </row>
    <row r="6" spans="2:3" ht="39" customHeight="1" x14ac:dyDescent="0.45">
      <c r="B6" s="7" t="s">
        <v>2</v>
      </c>
      <c r="C6" s="8" t="s">
        <v>3</v>
      </c>
    </row>
    <row r="7" spans="2:3" ht="39" customHeight="1" x14ac:dyDescent="0.45">
      <c r="B7" s="7" t="s">
        <v>4</v>
      </c>
      <c r="C7" s="8" t="s">
        <v>5</v>
      </c>
    </row>
    <row r="8" spans="2:3" ht="51.75" customHeight="1" x14ac:dyDescent="0.45">
      <c r="B8" s="7" t="s">
        <v>6</v>
      </c>
      <c r="C8" s="8" t="s">
        <v>7</v>
      </c>
    </row>
    <row r="9" spans="2:3" ht="30" customHeight="1" x14ac:dyDescent="0.45">
      <c r="B9" s="7" t="s">
        <v>8</v>
      </c>
      <c r="C9" s="8" t="s">
        <v>9</v>
      </c>
    </row>
    <row r="11" spans="2:3" x14ac:dyDescent="0.45">
      <c r="B11" s="9" t="s">
        <v>10</v>
      </c>
    </row>
    <row r="12" spans="2:3" ht="27.75" customHeight="1" x14ac:dyDescent="0.45">
      <c r="B12" s="10" t="s">
        <v>11</v>
      </c>
      <c r="C12" s="11" t="s">
        <v>12</v>
      </c>
    </row>
    <row r="13" spans="2:3" ht="27.75" customHeight="1" x14ac:dyDescent="0.45">
      <c r="B13" s="10" t="s">
        <v>13</v>
      </c>
      <c r="C13" s="11" t="s">
        <v>14</v>
      </c>
    </row>
    <row r="14" spans="2:3" ht="27.75" customHeight="1" x14ac:dyDescent="0.45">
      <c r="B14" s="10" t="s">
        <v>15</v>
      </c>
      <c r="C14" s="11" t="s">
        <v>16</v>
      </c>
    </row>
    <row r="15" spans="2:3" ht="27.75" customHeight="1" x14ac:dyDescent="0.45">
      <c r="B15" s="10" t="s">
        <v>17</v>
      </c>
      <c r="C15" s="11" t="s">
        <v>18</v>
      </c>
    </row>
    <row r="16" spans="2:3" ht="27.75" customHeight="1" x14ac:dyDescent="0.45">
      <c r="B16" s="10" t="s">
        <v>19</v>
      </c>
      <c r="C16" s="11" t="s">
        <v>20</v>
      </c>
    </row>
    <row r="17" spans="2:3" ht="27.75" customHeight="1" x14ac:dyDescent="0.45">
      <c r="B17" s="10" t="s">
        <v>21</v>
      </c>
      <c r="C17" s="11" t="s">
        <v>22</v>
      </c>
    </row>
    <row r="18" spans="2:3" ht="27.75" customHeight="1" x14ac:dyDescent="0.45">
      <c r="B18" s="10" t="s">
        <v>23</v>
      </c>
      <c r="C18" s="11" t="s">
        <v>24</v>
      </c>
    </row>
    <row r="20" spans="2:3" ht="27.75" x14ac:dyDescent="0.45">
      <c r="B20" s="9" t="s">
        <v>25</v>
      </c>
    </row>
    <row r="21" spans="2:3" ht="64.5" customHeight="1" x14ac:dyDescent="0.45">
      <c r="B21" s="12" t="s">
        <v>26</v>
      </c>
      <c r="C21" s="13" t="s">
        <v>27</v>
      </c>
    </row>
    <row r="22" spans="2:3" ht="64.5" customHeight="1" x14ac:dyDescent="0.45">
      <c r="B22" s="14" t="s">
        <v>28</v>
      </c>
      <c r="C22" s="15" t="s">
        <v>29</v>
      </c>
    </row>
  </sheetData>
  <mergeCells count="3">
    <mergeCell ref="B2:C2"/>
    <mergeCell ref="B3:C3"/>
    <mergeCell ref="B4:C4"/>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8"/>
  <sheetViews>
    <sheetView showGridLines="0" zoomScaleNormal="100" workbookViewId="0">
      <pane xSplit="2" ySplit="2" topLeftCell="C3" activePane="bottomRight" state="frozen"/>
      <selection pane="topRight" activeCell="C1" sqref="C1"/>
      <selection pane="bottomLeft" activeCell="A3" sqref="A3"/>
      <selection pane="bottomRight" sqref="A1:N1"/>
    </sheetView>
  </sheetViews>
  <sheetFormatPr defaultColWidth="8.6640625" defaultRowHeight="14.25" x14ac:dyDescent="0.45"/>
  <cols>
    <col min="1" max="1" width="4" customWidth="1"/>
    <col min="2" max="2" width="20" customWidth="1"/>
    <col min="3" max="3" width="24" customWidth="1"/>
    <col min="4" max="4" width="9" customWidth="1"/>
    <col min="5" max="5" width="18" customWidth="1"/>
    <col min="6" max="6" width="8" customWidth="1"/>
    <col min="7" max="7" width="40" customWidth="1"/>
    <col min="8" max="8" width="36" customWidth="1"/>
    <col min="9" max="10" width="34" customWidth="1"/>
    <col min="11" max="11" width="30" customWidth="1"/>
    <col min="12" max="12" width="40" customWidth="1"/>
    <col min="13" max="13" width="28" customWidth="1"/>
    <col min="14" max="14" width="32" customWidth="1"/>
  </cols>
  <sheetData>
    <row r="1" spans="1:14" ht="25.5" customHeight="1" x14ac:dyDescent="0.45">
      <c r="A1" s="3" t="s">
        <v>30</v>
      </c>
      <c r="B1" s="3"/>
      <c r="C1" s="3"/>
      <c r="D1" s="3"/>
      <c r="E1" s="3"/>
      <c r="F1" s="3"/>
      <c r="G1" s="3"/>
      <c r="H1" s="3"/>
      <c r="I1" s="3"/>
      <c r="J1" s="3"/>
      <c r="K1" s="3"/>
      <c r="L1" s="3"/>
      <c r="M1" s="3"/>
      <c r="N1" s="3"/>
    </row>
    <row r="2" spans="1:14" ht="33.75" customHeight="1" x14ac:dyDescent="0.45">
      <c r="A2" s="16" t="s">
        <v>31</v>
      </c>
      <c r="B2" s="16" t="s">
        <v>32</v>
      </c>
      <c r="C2" s="16" t="s">
        <v>33</v>
      </c>
      <c r="D2" s="16" t="s">
        <v>34</v>
      </c>
      <c r="E2" s="16" t="s">
        <v>35</v>
      </c>
      <c r="F2" s="16" t="s">
        <v>36</v>
      </c>
      <c r="G2" s="16" t="s">
        <v>37</v>
      </c>
      <c r="H2" s="16" t="s">
        <v>38</v>
      </c>
      <c r="I2" s="16" t="s">
        <v>39</v>
      </c>
      <c r="J2" s="16" t="s">
        <v>40</v>
      </c>
      <c r="K2" s="16" t="s">
        <v>41</v>
      </c>
      <c r="L2" s="16" t="s">
        <v>42</v>
      </c>
      <c r="M2" s="16" t="s">
        <v>43</v>
      </c>
      <c r="N2" s="16" t="s">
        <v>44</v>
      </c>
    </row>
    <row r="3" spans="1:14" ht="409.6" customHeight="1" x14ac:dyDescent="0.45">
      <c r="A3" s="17">
        <v>1</v>
      </c>
      <c r="B3" s="18" t="s">
        <v>45</v>
      </c>
      <c r="C3" s="12" t="s">
        <v>46</v>
      </c>
      <c r="D3" s="19" t="s">
        <v>47</v>
      </c>
      <c r="E3" s="19" t="s">
        <v>48</v>
      </c>
      <c r="F3" s="20">
        <v>10</v>
      </c>
      <c r="G3" s="21" t="s">
        <v>49</v>
      </c>
      <c r="H3" s="21" t="s">
        <v>50</v>
      </c>
      <c r="I3" s="21" t="s">
        <v>51</v>
      </c>
      <c r="J3" s="21" t="s">
        <v>52</v>
      </c>
      <c r="K3" s="21" t="s">
        <v>53</v>
      </c>
      <c r="L3" s="21" t="s">
        <v>54</v>
      </c>
      <c r="M3" s="21" t="s">
        <v>55</v>
      </c>
      <c r="N3" s="21" t="s">
        <v>56</v>
      </c>
    </row>
    <row r="4" spans="1:14" ht="409.6" customHeight="1" x14ac:dyDescent="0.45">
      <c r="A4" s="17">
        <v>2</v>
      </c>
      <c r="B4" s="18" t="s">
        <v>45</v>
      </c>
      <c r="C4" s="12" t="s">
        <v>57</v>
      </c>
      <c r="D4" s="19" t="s">
        <v>47</v>
      </c>
      <c r="E4" s="19" t="s">
        <v>48</v>
      </c>
      <c r="F4" s="20">
        <v>14</v>
      </c>
      <c r="G4" s="21" t="s">
        <v>58</v>
      </c>
      <c r="H4" s="21" t="s">
        <v>59</v>
      </c>
      <c r="I4" s="21" t="s">
        <v>60</v>
      </c>
      <c r="J4" s="21" t="s">
        <v>61</v>
      </c>
      <c r="K4" s="21" t="s">
        <v>62</v>
      </c>
      <c r="L4" s="21" t="s">
        <v>63</v>
      </c>
      <c r="M4" s="21" t="s">
        <v>64</v>
      </c>
      <c r="N4" s="21" t="s">
        <v>65</v>
      </c>
    </row>
    <row r="5" spans="1:14" ht="409.6" customHeight="1" x14ac:dyDescent="0.45">
      <c r="A5" s="17">
        <v>3</v>
      </c>
      <c r="B5" s="18" t="s">
        <v>45</v>
      </c>
      <c r="C5" s="12" t="s">
        <v>66</v>
      </c>
      <c r="D5" s="19" t="s">
        <v>47</v>
      </c>
      <c r="E5" s="19" t="s">
        <v>48</v>
      </c>
      <c r="F5" s="20">
        <v>18</v>
      </c>
      <c r="G5" s="21" t="s">
        <v>67</v>
      </c>
      <c r="H5" s="21" t="s">
        <v>68</v>
      </c>
      <c r="I5" s="21" t="s">
        <v>69</v>
      </c>
      <c r="J5" s="21" t="s">
        <v>70</v>
      </c>
      <c r="K5" s="21" t="s">
        <v>71</v>
      </c>
      <c r="L5" s="21" t="s">
        <v>72</v>
      </c>
      <c r="M5" s="21" t="s">
        <v>73</v>
      </c>
      <c r="N5" s="21" t="s">
        <v>74</v>
      </c>
    </row>
    <row r="6" spans="1:14" ht="400.5" customHeight="1" x14ac:dyDescent="0.45">
      <c r="A6" s="17">
        <v>4</v>
      </c>
      <c r="B6" s="18" t="s">
        <v>45</v>
      </c>
      <c r="C6" s="12" t="s">
        <v>75</v>
      </c>
      <c r="D6" s="19" t="s">
        <v>76</v>
      </c>
      <c r="E6" s="19" t="s">
        <v>48</v>
      </c>
      <c r="F6" s="20">
        <v>14</v>
      </c>
      <c r="G6" s="21" t="s">
        <v>77</v>
      </c>
      <c r="H6" s="21" t="s">
        <v>78</v>
      </c>
      <c r="I6" s="21" t="s">
        <v>79</v>
      </c>
      <c r="J6" s="21" t="s">
        <v>80</v>
      </c>
      <c r="K6" s="21" t="s">
        <v>81</v>
      </c>
      <c r="L6" s="21" t="s">
        <v>82</v>
      </c>
      <c r="M6" s="21" t="s">
        <v>83</v>
      </c>
      <c r="N6" s="21" t="s">
        <v>84</v>
      </c>
    </row>
    <row r="7" spans="1:14" ht="409.6" customHeight="1" x14ac:dyDescent="0.45">
      <c r="A7" s="17">
        <v>5</v>
      </c>
      <c r="B7" s="18" t="s">
        <v>45</v>
      </c>
      <c r="C7" s="12" t="s">
        <v>85</v>
      </c>
      <c r="D7" s="19" t="s">
        <v>76</v>
      </c>
      <c r="E7" s="19" t="s">
        <v>48</v>
      </c>
      <c r="F7" s="20">
        <v>14</v>
      </c>
      <c r="G7" s="21" t="s">
        <v>86</v>
      </c>
      <c r="H7" s="21" t="s">
        <v>87</v>
      </c>
      <c r="I7" s="21" t="s">
        <v>88</v>
      </c>
      <c r="J7" s="21" t="s">
        <v>89</v>
      </c>
      <c r="K7" s="21" t="s">
        <v>90</v>
      </c>
      <c r="L7" s="21" t="s">
        <v>91</v>
      </c>
      <c r="M7" s="21" t="s">
        <v>92</v>
      </c>
      <c r="N7" s="21" t="s">
        <v>93</v>
      </c>
    </row>
    <row r="8" spans="1:14" ht="364.5" customHeight="1" x14ac:dyDescent="0.45">
      <c r="A8" s="17">
        <v>6</v>
      </c>
      <c r="B8" s="18" t="s">
        <v>45</v>
      </c>
      <c r="C8" s="12" t="s">
        <v>94</v>
      </c>
      <c r="D8" s="19" t="s">
        <v>76</v>
      </c>
      <c r="E8" s="19" t="s">
        <v>48</v>
      </c>
      <c r="F8" s="20">
        <v>12</v>
      </c>
      <c r="G8" s="21" t="s">
        <v>95</v>
      </c>
      <c r="H8" s="21" t="s">
        <v>96</v>
      </c>
      <c r="I8" s="21" t="s">
        <v>97</v>
      </c>
      <c r="J8" s="21" t="s">
        <v>98</v>
      </c>
      <c r="K8" s="21" t="s">
        <v>99</v>
      </c>
      <c r="L8" s="21" t="s">
        <v>100</v>
      </c>
      <c r="M8" s="21" t="s">
        <v>101</v>
      </c>
      <c r="N8" s="21" t="s">
        <v>102</v>
      </c>
    </row>
    <row r="9" spans="1:14" ht="394.5" customHeight="1" x14ac:dyDescent="0.45">
      <c r="A9" s="17">
        <v>7</v>
      </c>
      <c r="B9" s="18" t="s">
        <v>45</v>
      </c>
      <c r="C9" s="12" t="s">
        <v>103</v>
      </c>
      <c r="D9" s="19" t="s">
        <v>76</v>
      </c>
      <c r="E9" s="19" t="s">
        <v>48</v>
      </c>
      <c r="F9" s="20">
        <v>16</v>
      </c>
      <c r="G9" s="21" t="s">
        <v>104</v>
      </c>
      <c r="H9" s="21" t="s">
        <v>105</v>
      </c>
      <c r="I9" s="21" t="s">
        <v>106</v>
      </c>
      <c r="J9" s="21" t="s">
        <v>107</v>
      </c>
      <c r="K9" s="21" t="s">
        <v>108</v>
      </c>
      <c r="L9" s="21" t="s">
        <v>109</v>
      </c>
      <c r="M9" s="21" t="s">
        <v>110</v>
      </c>
      <c r="N9" s="21" t="s">
        <v>111</v>
      </c>
    </row>
    <row r="10" spans="1:14" ht="400.5" customHeight="1" x14ac:dyDescent="0.45">
      <c r="A10" s="17">
        <v>8</v>
      </c>
      <c r="B10" s="18" t="s">
        <v>45</v>
      </c>
      <c r="C10" s="12" t="s">
        <v>112</v>
      </c>
      <c r="D10" s="19" t="s">
        <v>76</v>
      </c>
      <c r="E10" s="19" t="s">
        <v>48</v>
      </c>
      <c r="F10" s="20">
        <v>18</v>
      </c>
      <c r="G10" s="21" t="s">
        <v>113</v>
      </c>
      <c r="H10" s="21" t="s">
        <v>114</v>
      </c>
      <c r="I10" s="21" t="s">
        <v>115</v>
      </c>
      <c r="J10" s="21" t="s">
        <v>116</v>
      </c>
      <c r="K10" s="21" t="s">
        <v>117</v>
      </c>
      <c r="L10" s="21" t="s">
        <v>118</v>
      </c>
      <c r="M10" s="21" t="s">
        <v>119</v>
      </c>
      <c r="N10" s="21" t="s">
        <v>120</v>
      </c>
    </row>
    <row r="11" spans="1:14" ht="392.25" customHeight="1" x14ac:dyDescent="0.45">
      <c r="A11" s="17">
        <v>9</v>
      </c>
      <c r="B11" s="18" t="s">
        <v>45</v>
      </c>
      <c r="C11" s="12" t="s">
        <v>121</v>
      </c>
      <c r="D11" s="19" t="s">
        <v>122</v>
      </c>
      <c r="E11" s="19" t="s">
        <v>48</v>
      </c>
      <c r="F11" s="20">
        <v>14</v>
      </c>
      <c r="G11" s="21" t="s">
        <v>123</v>
      </c>
      <c r="H11" s="21" t="s">
        <v>124</v>
      </c>
      <c r="I11" s="21" t="s">
        <v>125</v>
      </c>
      <c r="J11" s="21" t="s">
        <v>126</v>
      </c>
      <c r="K11" s="21" t="s">
        <v>127</v>
      </c>
      <c r="L11" s="21" t="s">
        <v>128</v>
      </c>
      <c r="M11" s="21" t="s">
        <v>129</v>
      </c>
      <c r="N11" s="21" t="s">
        <v>130</v>
      </c>
    </row>
    <row r="12" spans="1:14" ht="397.5" customHeight="1" x14ac:dyDescent="0.45">
      <c r="A12" s="17">
        <v>10</v>
      </c>
      <c r="B12" s="18" t="s">
        <v>45</v>
      </c>
      <c r="C12" s="12" t="s">
        <v>131</v>
      </c>
      <c r="D12" s="19" t="s">
        <v>122</v>
      </c>
      <c r="E12" s="19" t="s">
        <v>48</v>
      </c>
      <c r="F12" s="20">
        <v>18</v>
      </c>
      <c r="G12" s="21" t="s">
        <v>132</v>
      </c>
      <c r="H12" s="21" t="s">
        <v>133</v>
      </c>
      <c r="I12" s="21" t="s">
        <v>134</v>
      </c>
      <c r="J12" s="21" t="s">
        <v>135</v>
      </c>
      <c r="K12" s="21" t="s">
        <v>136</v>
      </c>
      <c r="L12" s="21" t="s">
        <v>137</v>
      </c>
      <c r="M12" s="21" t="s">
        <v>138</v>
      </c>
      <c r="N12" s="21" t="s">
        <v>139</v>
      </c>
    </row>
    <row r="13" spans="1:14" ht="404.25" customHeight="1" x14ac:dyDescent="0.45">
      <c r="A13" s="17">
        <v>11</v>
      </c>
      <c r="B13" s="18" t="s">
        <v>45</v>
      </c>
      <c r="C13" s="12" t="s">
        <v>140</v>
      </c>
      <c r="D13" s="19" t="s">
        <v>122</v>
      </c>
      <c r="E13" s="19" t="s">
        <v>48</v>
      </c>
      <c r="F13" s="20">
        <v>12</v>
      </c>
      <c r="G13" s="21" t="s">
        <v>141</v>
      </c>
      <c r="H13" s="21" t="s">
        <v>142</v>
      </c>
      <c r="I13" s="21" t="s">
        <v>143</v>
      </c>
      <c r="J13" s="21" t="s">
        <v>144</v>
      </c>
      <c r="K13" s="21" t="s">
        <v>145</v>
      </c>
      <c r="L13" s="21" t="s">
        <v>146</v>
      </c>
      <c r="M13" s="21" t="s">
        <v>147</v>
      </c>
      <c r="N13" s="21" t="s">
        <v>148</v>
      </c>
    </row>
    <row r="14" spans="1:14" ht="344.25" customHeight="1" x14ac:dyDescent="0.45">
      <c r="A14" s="22">
        <v>12</v>
      </c>
      <c r="B14" s="23" t="s">
        <v>149</v>
      </c>
      <c r="C14" s="14" t="s">
        <v>150</v>
      </c>
      <c r="D14" s="24" t="s">
        <v>151</v>
      </c>
      <c r="E14" s="24" t="s">
        <v>152</v>
      </c>
      <c r="F14" s="25">
        <v>8</v>
      </c>
      <c r="G14" s="26" t="s">
        <v>153</v>
      </c>
      <c r="H14" s="26" t="s">
        <v>154</v>
      </c>
      <c r="I14" s="26" t="s">
        <v>155</v>
      </c>
      <c r="J14" s="26" t="s">
        <v>156</v>
      </c>
      <c r="K14" s="26" t="s">
        <v>157</v>
      </c>
      <c r="L14" s="26" t="s">
        <v>158</v>
      </c>
      <c r="M14" s="26" t="s">
        <v>159</v>
      </c>
      <c r="N14" s="26" t="s">
        <v>160</v>
      </c>
    </row>
    <row r="15" spans="1:14" ht="381" customHeight="1" x14ac:dyDescent="0.45">
      <c r="A15" s="22">
        <v>13</v>
      </c>
      <c r="B15" s="23" t="s">
        <v>149</v>
      </c>
      <c r="C15" s="14" t="s">
        <v>161</v>
      </c>
      <c r="D15" s="24" t="s">
        <v>151</v>
      </c>
      <c r="E15" s="24" t="s">
        <v>152</v>
      </c>
      <c r="F15" s="25">
        <v>12</v>
      </c>
      <c r="G15" s="26" t="s">
        <v>162</v>
      </c>
      <c r="H15" s="26" t="s">
        <v>163</v>
      </c>
      <c r="I15" s="26" t="s">
        <v>164</v>
      </c>
      <c r="J15" s="26" t="s">
        <v>165</v>
      </c>
      <c r="K15" s="26" t="s">
        <v>166</v>
      </c>
      <c r="L15" s="26" t="s">
        <v>167</v>
      </c>
      <c r="M15" s="26" t="s">
        <v>168</v>
      </c>
      <c r="N15" s="26" t="s">
        <v>169</v>
      </c>
    </row>
    <row r="16" spans="1:14" ht="364.5" customHeight="1" x14ac:dyDescent="0.45">
      <c r="A16" s="22">
        <v>14</v>
      </c>
      <c r="B16" s="23" t="s">
        <v>149</v>
      </c>
      <c r="C16" s="14" t="s">
        <v>170</v>
      </c>
      <c r="D16" s="24" t="s">
        <v>151</v>
      </c>
      <c r="E16" s="24" t="s">
        <v>152</v>
      </c>
      <c r="F16" s="25">
        <v>8</v>
      </c>
      <c r="G16" s="26" t="s">
        <v>171</v>
      </c>
      <c r="H16" s="26" t="s">
        <v>172</v>
      </c>
      <c r="I16" s="26" t="s">
        <v>173</v>
      </c>
      <c r="J16" s="26" t="s">
        <v>174</v>
      </c>
      <c r="K16" s="26" t="s">
        <v>175</v>
      </c>
      <c r="L16" s="26" t="s">
        <v>176</v>
      </c>
      <c r="M16" s="26" t="s">
        <v>177</v>
      </c>
      <c r="N16" s="26" t="s">
        <v>178</v>
      </c>
    </row>
    <row r="17" spans="1:14" ht="354.75" customHeight="1" x14ac:dyDescent="0.45">
      <c r="A17" s="22">
        <v>15</v>
      </c>
      <c r="B17" s="23" t="s">
        <v>149</v>
      </c>
      <c r="C17" s="14" t="s">
        <v>179</v>
      </c>
      <c r="D17" s="24" t="s">
        <v>151</v>
      </c>
      <c r="E17" s="24" t="s">
        <v>152</v>
      </c>
      <c r="F17" s="25">
        <v>10</v>
      </c>
      <c r="G17" s="26" t="s">
        <v>180</v>
      </c>
      <c r="H17" s="26" t="s">
        <v>181</v>
      </c>
      <c r="I17" s="26" t="s">
        <v>182</v>
      </c>
      <c r="J17" s="26" t="s">
        <v>183</v>
      </c>
      <c r="K17" s="26" t="s">
        <v>184</v>
      </c>
      <c r="L17" s="26" t="s">
        <v>185</v>
      </c>
      <c r="M17" s="26" t="s">
        <v>186</v>
      </c>
      <c r="N17" s="26" t="s">
        <v>187</v>
      </c>
    </row>
    <row r="18" spans="1:14" ht="404.25" customHeight="1" x14ac:dyDescent="0.45">
      <c r="A18" s="22">
        <v>16</v>
      </c>
      <c r="B18" s="23" t="s">
        <v>149</v>
      </c>
      <c r="C18" s="14" t="s">
        <v>188</v>
      </c>
      <c r="D18" s="24" t="s">
        <v>151</v>
      </c>
      <c r="E18" s="24" t="s">
        <v>152</v>
      </c>
      <c r="F18" s="25">
        <v>10</v>
      </c>
      <c r="G18" s="26" t="s">
        <v>189</v>
      </c>
      <c r="H18" s="26" t="s">
        <v>190</v>
      </c>
      <c r="I18" s="26" t="s">
        <v>191</v>
      </c>
      <c r="J18" s="26" t="s">
        <v>192</v>
      </c>
      <c r="K18" s="26" t="s">
        <v>193</v>
      </c>
      <c r="L18" s="26" t="s">
        <v>194</v>
      </c>
      <c r="M18" s="26" t="s">
        <v>195</v>
      </c>
      <c r="N18" s="26" t="s">
        <v>196</v>
      </c>
    </row>
    <row r="19" spans="1:14" ht="409.6" customHeight="1" x14ac:dyDescent="0.45">
      <c r="A19" s="22">
        <v>17</v>
      </c>
      <c r="B19" s="23" t="s">
        <v>149</v>
      </c>
      <c r="C19" s="14" t="s">
        <v>197</v>
      </c>
      <c r="D19" s="24" t="s">
        <v>198</v>
      </c>
      <c r="E19" s="24" t="s">
        <v>152</v>
      </c>
      <c r="F19" s="25">
        <v>14</v>
      </c>
      <c r="G19" s="26" t="s">
        <v>199</v>
      </c>
      <c r="H19" s="26" t="s">
        <v>200</v>
      </c>
      <c r="I19" s="26" t="s">
        <v>201</v>
      </c>
      <c r="J19" s="26" t="s">
        <v>202</v>
      </c>
      <c r="K19" s="26" t="s">
        <v>203</v>
      </c>
      <c r="L19" s="26" t="s">
        <v>204</v>
      </c>
      <c r="M19" s="26" t="s">
        <v>205</v>
      </c>
      <c r="N19" s="26" t="s">
        <v>206</v>
      </c>
    </row>
    <row r="20" spans="1:14" ht="409.6" customHeight="1" x14ac:dyDescent="0.45">
      <c r="A20" s="22">
        <v>18</v>
      </c>
      <c r="B20" s="23" t="s">
        <v>149</v>
      </c>
      <c r="C20" s="14" t="s">
        <v>207</v>
      </c>
      <c r="D20" s="24" t="s">
        <v>198</v>
      </c>
      <c r="E20" s="24" t="s">
        <v>152</v>
      </c>
      <c r="F20" s="25">
        <v>12</v>
      </c>
      <c r="G20" s="26" t="s">
        <v>208</v>
      </c>
      <c r="H20" s="26" t="s">
        <v>209</v>
      </c>
      <c r="I20" s="26" t="s">
        <v>210</v>
      </c>
      <c r="J20" s="26" t="s">
        <v>211</v>
      </c>
      <c r="K20" s="26" t="s">
        <v>212</v>
      </c>
      <c r="L20" s="26" t="s">
        <v>213</v>
      </c>
      <c r="M20" s="26" t="s">
        <v>168</v>
      </c>
      <c r="N20" s="26" t="s">
        <v>214</v>
      </c>
    </row>
    <row r="21" spans="1:14" ht="387.75" customHeight="1" x14ac:dyDescent="0.45">
      <c r="A21" s="22">
        <v>19</v>
      </c>
      <c r="B21" s="23" t="s">
        <v>149</v>
      </c>
      <c r="C21" s="14" t="s">
        <v>215</v>
      </c>
      <c r="D21" s="24" t="s">
        <v>198</v>
      </c>
      <c r="E21" s="24" t="s">
        <v>152</v>
      </c>
      <c r="F21" s="25">
        <v>12</v>
      </c>
      <c r="G21" s="26" t="s">
        <v>216</v>
      </c>
      <c r="H21" s="26" t="s">
        <v>217</v>
      </c>
      <c r="I21" s="26" t="s">
        <v>218</v>
      </c>
      <c r="J21" s="26" t="s">
        <v>219</v>
      </c>
      <c r="K21" s="26" t="s">
        <v>220</v>
      </c>
      <c r="L21" s="26" t="s">
        <v>221</v>
      </c>
      <c r="M21" s="26" t="s">
        <v>222</v>
      </c>
      <c r="N21" s="26" t="s">
        <v>223</v>
      </c>
    </row>
    <row r="22" spans="1:14" ht="409.6" customHeight="1" x14ac:dyDescent="0.45">
      <c r="A22" s="22">
        <v>20</v>
      </c>
      <c r="B22" s="23" t="s">
        <v>149</v>
      </c>
      <c r="C22" s="14" t="s">
        <v>224</v>
      </c>
      <c r="D22" s="24" t="s">
        <v>198</v>
      </c>
      <c r="E22" s="24" t="s">
        <v>152</v>
      </c>
      <c r="F22" s="25">
        <v>14</v>
      </c>
      <c r="G22" s="26" t="s">
        <v>225</v>
      </c>
      <c r="H22" s="26" t="s">
        <v>226</v>
      </c>
      <c r="I22" s="26" t="s">
        <v>227</v>
      </c>
      <c r="J22" s="26" t="s">
        <v>228</v>
      </c>
      <c r="K22" s="26" t="s">
        <v>229</v>
      </c>
      <c r="L22" s="26" t="s">
        <v>230</v>
      </c>
      <c r="M22" s="26" t="s">
        <v>231</v>
      </c>
      <c r="N22" s="26" t="s">
        <v>232</v>
      </c>
    </row>
    <row r="23" spans="1:14" ht="409.6" customHeight="1" x14ac:dyDescent="0.45">
      <c r="A23" s="22">
        <v>21</v>
      </c>
      <c r="B23" s="23" t="s">
        <v>149</v>
      </c>
      <c r="C23" s="14" t="s">
        <v>233</v>
      </c>
      <c r="D23" s="24" t="s">
        <v>234</v>
      </c>
      <c r="E23" s="24" t="s">
        <v>152</v>
      </c>
      <c r="F23" s="25">
        <v>12</v>
      </c>
      <c r="G23" s="26" t="s">
        <v>235</v>
      </c>
      <c r="H23" s="26" t="s">
        <v>236</v>
      </c>
      <c r="I23" s="26" t="s">
        <v>237</v>
      </c>
      <c r="J23" s="26" t="s">
        <v>238</v>
      </c>
      <c r="K23" s="26" t="s">
        <v>239</v>
      </c>
      <c r="L23" s="26" t="s">
        <v>240</v>
      </c>
      <c r="M23" s="26" t="s">
        <v>241</v>
      </c>
      <c r="N23" s="26" t="s">
        <v>242</v>
      </c>
    </row>
    <row r="24" spans="1:14" ht="409.6" customHeight="1" x14ac:dyDescent="0.45">
      <c r="A24" s="22">
        <v>22</v>
      </c>
      <c r="B24" s="23" t="s">
        <v>149</v>
      </c>
      <c r="C24" s="14" t="s">
        <v>243</v>
      </c>
      <c r="D24" s="24" t="s">
        <v>234</v>
      </c>
      <c r="E24" s="24" t="s">
        <v>152</v>
      </c>
      <c r="F24" s="25">
        <v>14</v>
      </c>
      <c r="G24" s="26" t="s">
        <v>244</v>
      </c>
      <c r="H24" s="26" t="s">
        <v>245</v>
      </c>
      <c r="I24" s="26" t="s">
        <v>246</v>
      </c>
      <c r="J24" s="26" t="s">
        <v>247</v>
      </c>
      <c r="K24" s="26" t="s">
        <v>248</v>
      </c>
      <c r="L24" s="26" t="s">
        <v>249</v>
      </c>
      <c r="M24" s="26" t="s">
        <v>250</v>
      </c>
      <c r="N24" s="26" t="s">
        <v>251</v>
      </c>
    </row>
    <row r="25" spans="1:14" ht="409.6" customHeight="1" x14ac:dyDescent="0.45">
      <c r="A25" s="22">
        <v>23</v>
      </c>
      <c r="B25" s="23" t="s">
        <v>149</v>
      </c>
      <c r="C25" s="14" t="s">
        <v>252</v>
      </c>
      <c r="D25" s="24" t="s">
        <v>234</v>
      </c>
      <c r="E25" s="24" t="s">
        <v>152</v>
      </c>
      <c r="F25" s="25">
        <v>12</v>
      </c>
      <c r="G25" s="26" t="s">
        <v>253</v>
      </c>
      <c r="H25" s="26" t="s">
        <v>254</v>
      </c>
      <c r="I25" s="26" t="s">
        <v>255</v>
      </c>
      <c r="J25" s="26" t="s">
        <v>256</v>
      </c>
      <c r="K25" s="26" t="s">
        <v>257</v>
      </c>
      <c r="L25" s="26" t="s">
        <v>258</v>
      </c>
      <c r="M25" s="26" t="s">
        <v>259</v>
      </c>
      <c r="N25" s="26" t="s">
        <v>260</v>
      </c>
    </row>
    <row r="26" spans="1:14" ht="409.6" customHeight="1" x14ac:dyDescent="0.45">
      <c r="A26" s="22">
        <v>24</v>
      </c>
      <c r="B26" s="23" t="s">
        <v>149</v>
      </c>
      <c r="C26" s="14" t="s">
        <v>261</v>
      </c>
      <c r="D26" s="24" t="s">
        <v>234</v>
      </c>
      <c r="E26" s="24" t="s">
        <v>152</v>
      </c>
      <c r="F26" s="25">
        <v>12</v>
      </c>
      <c r="G26" s="26" t="s">
        <v>262</v>
      </c>
      <c r="H26" s="26" t="s">
        <v>263</v>
      </c>
      <c r="I26" s="26" t="s">
        <v>264</v>
      </c>
      <c r="J26" s="26" t="s">
        <v>265</v>
      </c>
      <c r="K26" s="26" t="s">
        <v>266</v>
      </c>
      <c r="L26" s="26" t="s">
        <v>267</v>
      </c>
      <c r="M26" s="26" t="s">
        <v>268</v>
      </c>
      <c r="N26" s="26" t="s">
        <v>269</v>
      </c>
    </row>
    <row r="27" spans="1:14" ht="392.25" customHeight="1" x14ac:dyDescent="0.45">
      <c r="A27" s="22">
        <v>25</v>
      </c>
      <c r="B27" s="23" t="s">
        <v>149</v>
      </c>
      <c r="C27" s="14" t="s">
        <v>270</v>
      </c>
      <c r="D27" s="24" t="s">
        <v>234</v>
      </c>
      <c r="E27" s="24" t="s">
        <v>152</v>
      </c>
      <c r="F27" s="25">
        <v>10</v>
      </c>
      <c r="G27" s="26" t="s">
        <v>271</v>
      </c>
      <c r="H27" s="26" t="s">
        <v>272</v>
      </c>
      <c r="I27" s="26" t="s">
        <v>273</v>
      </c>
      <c r="J27" s="26" t="s">
        <v>274</v>
      </c>
      <c r="K27" s="26" t="s">
        <v>275</v>
      </c>
      <c r="L27" s="26" t="s">
        <v>276</v>
      </c>
      <c r="M27" s="26" t="s">
        <v>277</v>
      </c>
      <c r="N27" s="26" t="s">
        <v>278</v>
      </c>
    </row>
    <row r="28" spans="1:14" ht="19.5" customHeight="1" x14ac:dyDescent="0.45">
      <c r="A28" s="27"/>
      <c r="B28" s="27"/>
      <c r="C28" s="27"/>
      <c r="D28" s="27"/>
      <c r="E28" s="28" t="s">
        <v>279</v>
      </c>
      <c r="F28" s="29">
        <f>SUM(F3:F27)</f>
        <v>320</v>
      </c>
      <c r="G28" s="27"/>
      <c r="H28" s="27"/>
      <c r="I28" s="27"/>
      <c r="J28" s="27"/>
      <c r="K28" s="27"/>
      <c r="L28" s="27"/>
      <c r="M28" s="27"/>
      <c r="N28" s="27"/>
    </row>
  </sheetData>
  <autoFilter ref="A2:N27" xr:uid="{00000000-0009-0000-0000-000001000000}"/>
  <mergeCells count="1">
    <mergeCell ref="A1:N1"/>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5"/>
  <sheetViews>
    <sheetView showGridLines="0" tabSelected="1" zoomScaleNormal="100" workbookViewId="0">
      <selection sqref="A1:E1"/>
    </sheetView>
  </sheetViews>
  <sheetFormatPr defaultColWidth="8.6640625" defaultRowHeight="14.25" x14ac:dyDescent="0.45"/>
  <cols>
    <col min="1" max="1" width="4" customWidth="1"/>
    <col min="2" max="2" width="34" customWidth="1"/>
    <col min="3" max="3" width="11" customWidth="1"/>
    <col min="4" max="4" width="12" customWidth="1"/>
    <col min="5" max="5" width="34" customWidth="1"/>
    <col min="6" max="7" width="1" customWidth="1"/>
  </cols>
  <sheetData>
    <row r="1" spans="1:5" ht="25.5" customHeight="1" x14ac:dyDescent="0.45">
      <c r="A1" s="3" t="s">
        <v>280</v>
      </c>
      <c r="B1" s="3"/>
      <c r="C1" s="3"/>
      <c r="D1" s="3"/>
      <c r="E1" s="3"/>
    </row>
    <row r="2" spans="1:5" ht="22.35" customHeight="1" x14ac:dyDescent="0.45">
      <c r="A2" s="2" t="s">
        <v>281</v>
      </c>
      <c r="B2" s="2"/>
      <c r="C2" s="2"/>
      <c r="D2" s="2"/>
      <c r="E2" s="2"/>
    </row>
    <row r="3" spans="1:5" ht="30" customHeight="1" x14ac:dyDescent="0.45">
      <c r="A3" s="16" t="s">
        <v>282</v>
      </c>
      <c r="B3" s="16" t="s">
        <v>283</v>
      </c>
      <c r="C3" s="16" t="s">
        <v>36</v>
      </c>
      <c r="D3" s="16" t="s">
        <v>284</v>
      </c>
      <c r="E3" s="16" t="s">
        <v>285</v>
      </c>
    </row>
    <row r="4" spans="1:5" ht="30" customHeight="1" x14ac:dyDescent="0.45">
      <c r="A4" s="17">
        <v>1</v>
      </c>
      <c r="B4" s="30" t="s">
        <v>26</v>
      </c>
      <c r="C4" s="20">
        <f>SUMIF('Scheme of work'!$B$3:$B$27,"1. *",'Scheme of work'!$F$3:$F$27)</f>
        <v>160</v>
      </c>
      <c r="D4" s="31">
        <f>C4/$C$6</f>
        <v>0.5</v>
      </c>
      <c r="E4" s="18" t="s">
        <v>286</v>
      </c>
    </row>
    <row r="5" spans="1:5" ht="30" customHeight="1" x14ac:dyDescent="0.45">
      <c r="A5" s="22">
        <v>2</v>
      </c>
      <c r="B5" s="32" t="s">
        <v>28</v>
      </c>
      <c r="C5" s="25">
        <f>SUMIF('Scheme of work'!$B$3:$B$27,"2. *",'Scheme of work'!$F$3:$F$27)</f>
        <v>160</v>
      </c>
      <c r="D5" s="33">
        <f>C5/$C$6</f>
        <v>0.5</v>
      </c>
      <c r="E5" s="23" t="s">
        <v>287</v>
      </c>
    </row>
    <row r="6" spans="1:5" ht="21.75" customHeight="1" x14ac:dyDescent="0.45">
      <c r="A6" s="27"/>
      <c r="B6" s="28" t="s">
        <v>288</v>
      </c>
      <c r="C6" s="29">
        <f>SUM(C4:C5)</f>
        <v>320</v>
      </c>
      <c r="D6" s="34">
        <f>C6/C6</f>
        <v>1</v>
      </c>
      <c r="E6" s="27"/>
    </row>
    <row r="7" spans="1:5" ht="22.35" customHeight="1" x14ac:dyDescent="0.45">
      <c r="B7" s="2" t="s">
        <v>289</v>
      </c>
      <c r="C7" s="2"/>
      <c r="D7" s="2"/>
      <c r="E7" s="2"/>
    </row>
    <row r="9" spans="1:5" x14ac:dyDescent="0.45">
      <c r="A9" s="1" t="s">
        <v>290</v>
      </c>
      <c r="B9" s="1"/>
      <c r="C9" s="1"/>
      <c r="D9" s="1"/>
      <c r="E9" s="1"/>
    </row>
    <row r="10" spans="1:5" ht="25.5" customHeight="1" x14ac:dyDescent="0.45">
      <c r="A10" s="16" t="s">
        <v>291</v>
      </c>
      <c r="B10" s="16" t="s">
        <v>292</v>
      </c>
      <c r="C10" s="16" t="s">
        <v>293</v>
      </c>
      <c r="D10" s="16" t="s">
        <v>294</v>
      </c>
      <c r="E10" s="16" t="s">
        <v>295</v>
      </c>
    </row>
    <row r="11" spans="1:5" ht="24" customHeight="1" x14ac:dyDescent="0.45">
      <c r="A11" s="35" t="s">
        <v>296</v>
      </c>
      <c r="B11" s="21" t="s">
        <v>297</v>
      </c>
      <c r="C11" s="19" t="s">
        <v>298</v>
      </c>
      <c r="D11" s="36" t="s">
        <v>299</v>
      </c>
      <c r="E11" s="18" t="s">
        <v>300</v>
      </c>
    </row>
    <row r="12" spans="1:5" ht="24" customHeight="1" x14ac:dyDescent="0.45">
      <c r="A12" s="35" t="s">
        <v>301</v>
      </c>
      <c r="B12" s="21" t="s">
        <v>302</v>
      </c>
      <c r="C12" s="19" t="s">
        <v>298</v>
      </c>
      <c r="D12" s="36" t="s">
        <v>303</v>
      </c>
      <c r="E12" s="18" t="s">
        <v>304</v>
      </c>
    </row>
    <row r="13" spans="1:5" ht="24" customHeight="1" x14ac:dyDescent="0.45">
      <c r="A13" s="35" t="s">
        <v>305</v>
      </c>
      <c r="B13" s="21" t="s">
        <v>306</v>
      </c>
      <c r="C13" s="19" t="s">
        <v>307</v>
      </c>
      <c r="D13" s="36" t="s">
        <v>299</v>
      </c>
      <c r="E13" s="18" t="s">
        <v>308</v>
      </c>
    </row>
    <row r="14" spans="1:5" ht="24" customHeight="1" x14ac:dyDescent="0.45">
      <c r="A14" s="37" t="s">
        <v>309</v>
      </c>
      <c r="B14" s="26" t="s">
        <v>310</v>
      </c>
      <c r="C14" s="24" t="s">
        <v>307</v>
      </c>
      <c r="D14" s="38" t="s">
        <v>311</v>
      </c>
      <c r="E14" s="23" t="s">
        <v>312</v>
      </c>
    </row>
    <row r="15" spans="1:5" ht="24" customHeight="1" x14ac:dyDescent="0.45">
      <c r="A15" s="37" t="s">
        <v>313</v>
      </c>
      <c r="B15" s="26" t="s">
        <v>314</v>
      </c>
      <c r="C15" s="24" t="s">
        <v>298</v>
      </c>
      <c r="D15" s="38" t="s">
        <v>315</v>
      </c>
      <c r="E15" s="23" t="s">
        <v>316</v>
      </c>
    </row>
  </sheetData>
  <mergeCells count="4">
    <mergeCell ref="A1:E1"/>
    <mergeCell ref="A2:E2"/>
    <mergeCell ref="B7:E7"/>
    <mergeCell ref="A9:E9"/>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Scheme of work</vt:lpstr>
      <vt:lpstr>Assessment map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Rejo Raghuvaran</cp:lastModifiedBy>
  <cp:revision>0</cp:revision>
  <dcterms:created xsi:type="dcterms:W3CDTF">2026-05-31T20:59:28Z</dcterms:created>
  <dcterms:modified xsi:type="dcterms:W3CDTF">2026-06-01T06:52:56Z</dcterms:modified>
  <dc:language>en-US</dc:language>
</cp:coreProperties>
</file>